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20" windowWidth="17535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'Sheet1'!$A$1:$M$22</definedName>
    <definedName name="solver_adj" localSheetId="0" hidden="1">'Sheet1'!$E$7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'Sheet1'!$E$9</definedName>
    <definedName name="solver_lhs2" localSheetId="0" hidden="1">'Sheet1'!#REF!</definedName>
    <definedName name="solver_lhs3" localSheetId="0" hidden="1">'Sheet1'!#REF!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'Sheet1'!$E$10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1</definedName>
    <definedName name="solver_rhs1" localSheetId="0" hidden="1">1</definedName>
    <definedName name="solver_rhs2" localSheetId="0" hidden="1">0</definedName>
    <definedName name="solver_rhs3" localSheetId="0" hidden="1">40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<sst xmlns="http://schemas.openxmlformats.org/spreadsheetml/2006/main" count="40" uniqueCount="20">
  <si>
    <t>Variable</t>
  </si>
  <si>
    <t>Distribution</t>
  </si>
  <si>
    <t>Beta</t>
  </si>
  <si>
    <t>FS</t>
  </si>
  <si>
    <t>b</t>
  </si>
  <si>
    <t>Normal</t>
  </si>
  <si>
    <t>H</t>
  </si>
  <si>
    <t>c'</t>
  </si>
  <si>
    <r>
      <t>g</t>
    </r>
    <r>
      <rPr>
        <vertAlign val="subscript"/>
        <sz val="10"/>
        <rFont val="Arial"/>
        <family val="2"/>
      </rPr>
      <t>sat</t>
    </r>
  </si>
  <si>
    <t xml:space="preserve"> </t>
  </si>
  <si>
    <t>ln(c')</t>
  </si>
  <si>
    <r>
      <t>p</t>
    </r>
    <r>
      <rPr>
        <b/>
        <vertAlign val="subscript"/>
        <sz val="10"/>
        <rFont val="Arial"/>
        <family val="2"/>
      </rPr>
      <t>f</t>
    </r>
  </si>
  <si>
    <t>Mean</t>
  </si>
  <si>
    <t>SD</t>
  </si>
  <si>
    <t>Deterministic Variables</t>
  </si>
  <si>
    <t>Lognormal</t>
  </si>
  <si>
    <t>COV</t>
  </si>
  <si>
    <t>Design Point</t>
  </si>
  <si>
    <t>X</t>
  </si>
  <si>
    <t>FORM ANALYSIS OF AN INFINITE SLOPE: EXAMPLE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</si>
</sst>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M8" sqref="M8"/>
    </sheetView>
  </sheetViews>
  <sheetFormatPr defaultColWidth="9.140625" defaultRowHeight="12.75"/>
  <cols>
    <col min="1" max="1" width="8.7109375" style="0" bestFit="1" customWidth="1"/>
    <col min="2" max="2" width="11.28125" style="0" bestFit="1" customWidth="1"/>
    <col min="3" max="3" width="6.00390625" style="0" bestFit="1" customWidth="1"/>
    <col min="4" max="4" width="5.57421875" style="0" bestFit="1" customWidth="1"/>
    <col min="5" max="5" width="12.421875" style="0" bestFit="1" customWidth="1"/>
    <col min="6" max="6" width="5.57421875" style="0" bestFit="1" customWidth="1"/>
    <col min="7" max="8" width="4.57421875" style="0" bestFit="1" customWidth="1"/>
    <col min="9" max="10" width="1.57421875" style="0" bestFit="1" customWidth="1"/>
    <col min="11" max="11" width="7.57421875" style="0" bestFit="1" customWidth="1"/>
    <col min="12" max="12" width="12.57421875" style="0" bestFit="1" customWidth="1"/>
    <col min="13" max="13" width="15.8515625" style="0" bestFit="1" customWidth="1"/>
    <col min="14" max="14" width="11.421875" style="0" customWidth="1"/>
    <col min="15" max="15" width="10.421875" style="0" customWidth="1"/>
    <col min="17" max="17" width="3.28125" style="0" bestFit="1" customWidth="1"/>
    <col min="18" max="18" width="4.8515625" style="0" bestFit="1" customWidth="1"/>
    <col min="19" max="19" width="6.140625" style="0" bestFit="1" customWidth="1"/>
    <col min="20" max="21" width="17.7109375" style="0" bestFit="1" customWidth="1"/>
    <col min="22" max="23" width="6.140625" style="0" bestFit="1" customWidth="1"/>
    <col min="24" max="25" width="17.7109375" style="0" bestFit="1" customWidth="1"/>
    <col min="26" max="26" width="8.28125" style="0" bestFit="1" customWidth="1"/>
    <col min="27" max="27" width="8.00390625" style="0" bestFit="1" customWidth="1"/>
    <col min="28" max="28" width="10.28125" style="0" bestFit="1" customWidth="1"/>
    <col min="29" max="29" width="17.7109375" style="0" bestFit="1" customWidth="1"/>
    <col min="30" max="31" width="8.28125" style="0" bestFit="1" customWidth="1"/>
    <col min="32" max="32" width="8.00390625" style="0" bestFit="1" customWidth="1"/>
  </cols>
  <sheetData>
    <row r="1" spans="1:7" ht="12.75">
      <c r="A1" s="38" t="s">
        <v>19</v>
      </c>
      <c r="B1" s="39"/>
      <c r="C1" s="39"/>
      <c r="D1" s="39"/>
      <c r="E1" s="39"/>
      <c r="F1" s="39"/>
      <c r="G1" s="39"/>
    </row>
    <row r="2" spans="1:6" ht="13.5" customHeight="1" thickBot="1">
      <c r="A2" s="22" t="s">
        <v>9</v>
      </c>
      <c r="B2" s="22"/>
      <c r="C2" s="22"/>
      <c r="D2" s="12"/>
      <c r="E2" s="12"/>
      <c r="F2" s="7"/>
    </row>
    <row r="3" spans="1:8" ht="13.5" thickBot="1">
      <c r="A3" s="15" t="s">
        <v>0</v>
      </c>
      <c r="B3" s="16" t="s">
        <v>1</v>
      </c>
      <c r="C3" s="17" t="s">
        <v>12</v>
      </c>
      <c r="D3" s="17" t="s">
        <v>13</v>
      </c>
      <c r="E3" s="16" t="s">
        <v>16</v>
      </c>
      <c r="H3" s="33" t="s">
        <v>3</v>
      </c>
    </row>
    <row r="4" spans="1:8" ht="13.5" thickBot="1">
      <c r="A4" s="13" t="s">
        <v>7</v>
      </c>
      <c r="B4" s="14" t="s">
        <v>15</v>
      </c>
      <c r="C4" s="13">
        <v>25</v>
      </c>
      <c r="D4" s="13">
        <f>C4*E4</f>
        <v>2.5</v>
      </c>
      <c r="E4" s="14">
        <v>0.1</v>
      </c>
      <c r="H4" s="32">
        <f>C4/$B$10/$B$11/COS(RADIANS($B$12))/SIN(RADIANS($B$12))</f>
        <v>1.1547005383792517</v>
      </c>
    </row>
    <row r="5" spans="1:8" ht="12.75" customHeight="1" thickBot="1">
      <c r="A5" s="18" t="s">
        <v>9</v>
      </c>
      <c r="B5" s="18"/>
      <c r="C5" s="18"/>
      <c r="D5" s="18"/>
      <c r="E5" s="18"/>
      <c r="F5" s="22"/>
      <c r="H5" s="6"/>
    </row>
    <row r="6" spans="1:8" ht="13.5" thickBot="1">
      <c r="A6" s="17" t="s">
        <v>0</v>
      </c>
      <c r="B6" s="16" t="s">
        <v>1</v>
      </c>
      <c r="C6" s="17" t="s">
        <v>12</v>
      </c>
      <c r="D6" s="17" t="s">
        <v>13</v>
      </c>
      <c r="E6" s="21" t="s">
        <v>17</v>
      </c>
      <c r="F6" s="23" t="s">
        <v>18</v>
      </c>
      <c r="H6" s="1"/>
    </row>
    <row r="7" spans="1:8" ht="12.75" customHeight="1" thickBot="1">
      <c r="A7" s="19" t="s">
        <v>10</v>
      </c>
      <c r="B7" s="20" t="s">
        <v>5</v>
      </c>
      <c r="C7" s="30">
        <f>LN(C4)-0.5*D7^2</f>
        <v>3.2139006594416166</v>
      </c>
      <c r="D7" s="30">
        <f>SQRT(LN(1+(D4/C4)^2))</f>
        <v>0.0997513451195927</v>
      </c>
      <c r="E7" s="30">
        <v>3.0750343660914963</v>
      </c>
      <c r="F7" s="31">
        <f>(C7-E7)/D7</f>
        <v>1.3921245190591909</v>
      </c>
      <c r="H7" s="34">
        <f>EXP(C7)/$B$10/$B$11/COS(RADIANS($B$12))/SIN(RADIANS($B$12))</f>
        <v>1.1489699792428523</v>
      </c>
    </row>
    <row r="8" spans="1:10" ht="13.5" thickBot="1">
      <c r="A8" s="19"/>
      <c r="B8" s="19"/>
      <c r="C8" s="26"/>
      <c r="D8" s="1"/>
      <c r="E8" s="1"/>
      <c r="F8" s="1"/>
      <c r="J8" s="1" t="s">
        <v>9</v>
      </c>
    </row>
    <row r="9" spans="1:10" ht="13.5" thickBot="1">
      <c r="A9" s="36" t="s">
        <v>14</v>
      </c>
      <c r="B9" s="37"/>
      <c r="C9" s="25"/>
      <c r="D9" s="15" t="s">
        <v>3</v>
      </c>
      <c r="E9" s="35">
        <f>EXP(E7)/B10/B11/COS(RADIANS(B12))/SIN(RADIANS(B12))</f>
        <v>0.9999995774492755</v>
      </c>
      <c r="F9" s="1"/>
      <c r="J9" s="1" t="s">
        <v>9</v>
      </c>
    </row>
    <row r="10" spans="1:9" ht="12.75" customHeight="1">
      <c r="A10" s="27" t="s">
        <v>6</v>
      </c>
      <c r="B10" s="24">
        <v>2.5</v>
      </c>
      <c r="D10" s="8" t="s">
        <v>2</v>
      </c>
      <c r="E10" s="9">
        <f>F7</f>
        <v>1.3921245190591909</v>
      </c>
      <c r="I10" s="1" t="s">
        <v>9</v>
      </c>
    </row>
    <row r="11" spans="1:9" ht="16.5" thickBot="1">
      <c r="A11" s="28" t="s">
        <v>8</v>
      </c>
      <c r="B11" s="24">
        <v>20</v>
      </c>
      <c r="D11" s="10" t="s">
        <v>11</v>
      </c>
      <c r="E11" s="11">
        <f>IF(H7&gt;1,NORMSDIST(-E10),NORMSDIST(E10))</f>
        <v>0.08194234730596095</v>
      </c>
      <c r="I11" s="1" t="s">
        <v>9</v>
      </c>
    </row>
    <row r="12" spans="1:2" ht="12.75" customHeight="1" thickBot="1">
      <c r="A12" s="29" t="s">
        <v>4</v>
      </c>
      <c r="B12" s="14">
        <v>30</v>
      </c>
    </row>
    <row r="13" spans="1:3" ht="12.75">
      <c r="A13" s="2"/>
      <c r="B13" s="3"/>
      <c r="C13" t="s">
        <v>9</v>
      </c>
    </row>
    <row r="14" spans="1:3" ht="12.75">
      <c r="A14" s="2"/>
      <c r="B14" s="3"/>
      <c r="C14" s="1"/>
    </row>
    <row r="15" ht="12.75">
      <c r="C15" s="1"/>
    </row>
    <row r="16" spans="1:10" ht="12.75">
      <c r="A16" s="1" t="s">
        <v>9</v>
      </c>
      <c r="B16" s="1" t="s">
        <v>9</v>
      </c>
      <c r="E16" s="7"/>
      <c r="I16" s="4"/>
      <c r="J16" s="5"/>
    </row>
    <row r="17" spans="1:10" ht="12.75">
      <c r="A17" s="2" t="s">
        <v>9</v>
      </c>
      <c r="D17" s="1" t="s">
        <v>9</v>
      </c>
      <c r="E17" s="1" t="s">
        <v>9</v>
      </c>
      <c r="I17" s="4"/>
      <c r="J17" s="5"/>
    </row>
    <row r="18" spans="4:9" ht="12.75">
      <c r="D18" s="1" t="str">
        <f>E17</f>
        <v> </v>
      </c>
      <c r="E18" s="1" t="s">
        <v>9</v>
      </c>
      <c r="H18" s="4"/>
      <c r="I18" s="5"/>
    </row>
    <row r="19" spans="8:9" ht="12.75">
      <c r="H19" s="4"/>
      <c r="I19" s="5"/>
    </row>
    <row r="20" ht="12.75">
      <c r="F20" s="1" t="s">
        <v>9</v>
      </c>
    </row>
    <row r="21" ht="12.75">
      <c r="F21" s="1" t="s">
        <v>9</v>
      </c>
    </row>
    <row r="22" ht="12.75">
      <c r="F22" s="1" t="s">
        <v>9</v>
      </c>
    </row>
    <row r="23" ht="12.75" customHeight="1"/>
    <row r="26" ht="12.75" customHeight="1"/>
    <row r="29" ht="12.75" customHeight="1"/>
    <row r="32" ht="12.75" customHeight="1"/>
    <row r="35" ht="12.75" customHeight="1"/>
    <row r="42" ht="12.75" customHeight="1"/>
    <row r="44" ht="12.75" customHeight="1"/>
    <row r="46" ht="12.75" customHeight="1"/>
    <row r="50" ht="12.75" customHeight="1"/>
    <row r="53" ht="12.75" customHeight="1"/>
    <row r="55" ht="12.75" customHeight="1"/>
    <row r="57" ht="12.75" customHeight="1"/>
    <row r="69" ht="12.75" customHeight="1"/>
    <row r="70" ht="12.75" customHeight="1"/>
    <row r="72" ht="12.75" customHeight="1"/>
    <row r="83" ht="12.75" customHeight="1"/>
  </sheetData>
  <sheetProtection/>
  <mergeCells count="2">
    <mergeCell ref="A9:B9"/>
    <mergeCell ref="A1:G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Engineering</dc:creator>
  <cp:keywords/>
  <dc:description/>
  <cp:lastModifiedBy>D.V. Griffiths</cp:lastModifiedBy>
  <cp:lastPrinted>2007-02-08T20:32:37Z</cp:lastPrinted>
  <dcterms:created xsi:type="dcterms:W3CDTF">2007-01-25T19:09:02Z</dcterms:created>
  <dcterms:modified xsi:type="dcterms:W3CDTF">2008-09-20T23:02:26Z</dcterms:modified>
  <cp:category/>
  <cp:version/>
  <cp:contentType/>
  <cp:contentStatus/>
</cp:coreProperties>
</file>